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5480" windowHeight="7440"/>
  </bookViews>
  <sheets>
    <sheet name="Лист1" sheetId="1" r:id="rId1"/>
  </sheets>
  <definedNames>
    <definedName name="_xlnm._FilterDatabase" localSheetId="0" hidden="1">Лист1!$A$9:$F$106</definedName>
    <definedName name="_xlnm.Print_Area" localSheetId="0">Лист1!$A$1:$F$106</definedName>
  </definedNames>
  <calcPr calcId="124519"/>
</workbook>
</file>

<file path=xl/calcChain.xml><?xml version="1.0" encoding="utf-8"?>
<calcChain xmlns="http://schemas.openxmlformats.org/spreadsheetml/2006/main">
  <c r="F14" i="1"/>
  <c r="F100"/>
  <c r="F69"/>
  <c r="F77"/>
  <c r="F33"/>
  <c r="F39"/>
  <c r="F37"/>
  <c r="F35"/>
  <c r="F31"/>
  <c r="F29"/>
  <c r="F22"/>
  <c r="F24"/>
  <c r="F86"/>
  <c r="F45"/>
  <c r="F40" s="1"/>
  <c r="F19"/>
  <c r="F12"/>
  <c r="F97"/>
  <c r="F90"/>
  <c r="F83"/>
  <c r="F60"/>
  <c r="F59" s="1"/>
  <c r="F51"/>
  <c r="F27" l="1"/>
  <c r="F68"/>
  <c r="F11" l="1"/>
  <c r="F10" s="1"/>
</calcChain>
</file>

<file path=xl/sharedStrings.xml><?xml version="1.0" encoding="utf-8"?>
<sst xmlns="http://schemas.openxmlformats.org/spreadsheetml/2006/main" count="246" uniqueCount="89">
  <si>
    <t>Наименование</t>
  </si>
  <si>
    <t>ЦСР</t>
  </si>
  <si>
    <t>ВР</t>
  </si>
  <si>
    <t>Сумма</t>
  </si>
  <si>
    <t>тыс. рублей</t>
  </si>
  <si>
    <t>Защита населения и территории ЗАТО Шиханы от чрезвычайных ситуаций природного и техногенного характера на 2015-2017 гг.</t>
  </si>
  <si>
    <t>Содержание и обеспечение деятельности МКУ «УПРАВЛЕНИЕ ПО ДЕЛАМ ГО И ЧС ЗАТО ШИХАНЫ"</t>
  </si>
  <si>
    <t>ВСЕГО</t>
  </si>
  <si>
    <t>Освежение запасов средств индивидуальной защиты, ГСМ, медицинского имущества и дезенификационных средств</t>
  </si>
  <si>
    <t>Совершенствование учебно-материальной базы УКП</t>
  </si>
  <si>
    <t>Проведение дератизационных мероприятий</t>
  </si>
  <si>
    <t>Развитие образования в ЗАТО Шиханы на 2015-2017 годы</t>
  </si>
  <si>
    <t>Предоставление общедоступного бесплатного дошкольного образования и воспитания</t>
  </si>
  <si>
    <t>Организация питания детей</t>
  </si>
  <si>
    <t>Обслуживание программного обеспечения электронного комплектования детей в дошкольной образовательной организации</t>
  </si>
  <si>
    <t>Подпрограмма «Развитие системы общего образования в ЗАТО Шиханы на 2015-2017 годы»</t>
  </si>
  <si>
    <t>Перевозка обучающихся при подготовке и проведению ЕГЭ</t>
  </si>
  <si>
    <t>Подпрограмма «Развитие системы дополнительного образования в ЗАТО Шиханы на 2015-2017 годы»</t>
  </si>
  <si>
    <t>Предоставление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</si>
  <si>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Организация обучения по программа дополнительного образования</t>
  </si>
  <si>
    <t>Функционирование МКУ «Управление образования, культуры и спорта ЗАТО Шиханы»</t>
  </si>
  <si>
    <t>Городские мероприятия сферы образования</t>
  </si>
  <si>
    <t>РЗ</t>
  </si>
  <si>
    <t>ПР</t>
  </si>
  <si>
    <t>Развитие культуры и средств массовой информации в ЗАТО Шиханы на 2015-2017 годы</t>
  </si>
  <si>
    <t>Библиотечное обслуживание населения, комплектование и обеспечение сохранности библиотечных фондов</t>
  </si>
  <si>
    <t>Доведение до сведения жителей ЗАТО Шиханы официальной информации о социально-экономическом и культурном развитии ЗАТО, о развитии его общественной инфраструктуры и иной официальной информации</t>
  </si>
  <si>
    <t>Организация городских культурно-массовых мероприятий, 70-й годовщины Победы в Великой Отечественной Войне</t>
  </si>
  <si>
    <t>Организация работы клубных формирований</t>
  </si>
  <si>
    <t>Проведение городских культурно-массовых мероприятий, 70-й годовщины Победы в Великой Отечественной Войне</t>
  </si>
  <si>
    <t>Обеспечение населения доступным жильем и   жилищно-коммунальными услугами, благоустройство территории ЗАТО Шиханы на 2015-2017 годы</t>
  </si>
  <si>
    <t>Обеспечение жилыми помещениями молодых семей, проживающих на территории ЗАТО Шиханы</t>
  </si>
  <si>
    <t>Благоустройство территории ЗАТО Шиханы</t>
  </si>
  <si>
    <t>Обеспечение функционирования МКУ «УГХ ЗАТО Шиханы»</t>
  </si>
  <si>
    <t>Организация уличного освещения</t>
  </si>
  <si>
    <t>Развитие физической культуры, спорта и молодежной политики в ЗАТО Шиханы на 2015 - 2017 годы</t>
  </si>
  <si>
    <t xml:space="preserve">Укладка канализационной трубы по улицам Покатилова и Пушкина </t>
  </si>
  <si>
    <t>Строительство спортивно – оздоровительного комплекса</t>
  </si>
  <si>
    <t>Охрана СОК</t>
  </si>
  <si>
    <t>Предоставление субсидий Шиханской городской общественной организации ветеранов (пенсионеров)войны, труда, Вооружённых сил и правоохранительных органов</t>
  </si>
  <si>
    <t>Реализация полномочий в сфере молодёжной политики</t>
  </si>
  <si>
    <t>Развитие экономики и управление муниципальным имуществом ЗАТО Шиханы на 2015 - 2017 годы</t>
  </si>
  <si>
    <t xml:space="preserve">Оказание информационной, консультационной и финансовой поддержки субъектам малого и среднего предпринимательства  ЗАТО Шиханы </t>
  </si>
  <si>
    <t>Оценка рыночной стоимости имущества и размера арендной платы муниципального имущества</t>
  </si>
  <si>
    <t>Оплата технического осмотра и страхования автотранспортных средств</t>
  </si>
  <si>
    <t>Техническое обслуживание объекта КТП-10/0,4 кВ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</si>
  <si>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</si>
  <si>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Выполнение работ по технической инвентаризации (оформление технических паспортов)</t>
  </si>
  <si>
    <t xml:space="preserve">Выполнение геодезических и кадастровых работ  (земельные участки) </t>
  </si>
  <si>
    <t>Развитие муниципального управления и централизация в ЗАТО Шиханы на 2015 - 2017 годы</t>
  </si>
  <si>
    <t>Обеспечение деятельности Государственной автоматизированной системы «Выборы»</t>
  </si>
  <si>
    <t>Доплата к пенсии за муниципальный стаж</t>
  </si>
  <si>
    <t>Обслуживание муниципального долга</t>
  </si>
  <si>
    <t>Резервный фонд администрации ЗАТО Шизаны</t>
  </si>
  <si>
    <t>Подпрограмма «Развитие системы дошкольного образования в ЗАТО Шиханы на 2015-2017 годы»</t>
  </si>
  <si>
    <t>01</t>
  </si>
  <si>
    <t>03</t>
  </si>
  <si>
    <t>04</t>
  </si>
  <si>
    <t>06</t>
  </si>
  <si>
    <t>13</t>
  </si>
  <si>
    <t>07</t>
  </si>
  <si>
    <t>10</t>
  </si>
  <si>
    <t>05</t>
  </si>
  <si>
    <t>02</t>
  </si>
  <si>
    <t>09</t>
  </si>
  <si>
    <t>12</t>
  </si>
  <si>
    <t>08</t>
  </si>
  <si>
    <t>11</t>
  </si>
  <si>
    <t>Обеспечение функционирования органов местного самоуправления</t>
  </si>
  <si>
    <t>Социальная поддержка граждан в ЗАТО Шиханы на 2015-2017 гг.</t>
  </si>
  <si>
    <t>Обеспечение исполнения отдельных государственных полномочий</t>
  </si>
  <si>
    <t>Исполнение переданных государственных  полномочий по исполнению функций  государственного управления охраной труда</t>
  </si>
  <si>
    <t xml:space="preserve">Исполнение переданных государственных  полномочий по организации предоставления и предоставлению гражданам  субсидий на оплату жилого помещения и коммунальных услуг  </t>
  </si>
  <si>
    <t>Исполнение переданных государственных  полномочий по исполнению функций комиссий по делам несовершеннолетних и защите их прав</t>
  </si>
  <si>
    <t xml:space="preserve">Исполнение переданных государственных  полномочий по исполнению функций  службы опеки и попечительства </t>
  </si>
  <si>
    <t>Переселение граждан из ЗАТО Шиханы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</si>
  <si>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</t>
  </si>
  <si>
    <t>Организация питания обучающихся</t>
  </si>
  <si>
    <t>Ведомственная целевая программа "Профилактика правонарушений на территории ЗАТО Шиханы на 2014-2015 гг."</t>
  </si>
  <si>
    <t>Ведомственная целевая программа "Пожарная безопасность городского округа ЗАТО Шиханы на 2014 -2016 гг."</t>
  </si>
  <si>
    <t>Ведомственная целевая программа "Повышение безопасности дорожного движения в ЗАТО Шиханы на 2015 - 2017 годы"</t>
  </si>
  <si>
    <t>Ведомственная целевая программа "Организация отдыха, оздоровления и занятости детей в ЗАТО Шиханы на 2014-2016 годы"</t>
  </si>
  <si>
    <t>Ведомственная целевая программа "Развитие физической культуры и спорта на территории ЗАТО Шиханы на 2014- 2016 годы"</t>
  </si>
  <si>
    <t>к решению Собрания депутатов ЗАТО Шиханы</t>
  </si>
  <si>
    <t>от ___.___.2014 г. № __________</t>
  </si>
  <si>
    <t>Приложение № 5</t>
  </si>
  <si>
    <t>ПРОЕКТ</t>
  </si>
  <si>
    <t>Участие в областных конкурсах в сфере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</si>
  <si>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ЗАТО Шиханы на 2015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</si>
</sst>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/>
    <xf numFmtId="49" fontId="0" fillId="0" borderId="0" xfId="0" applyNumberFormat="1"/>
    <xf numFmtId="49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/>
    <xf numFmtId="49" fontId="0" fillId="0" borderId="1" xfId="0" applyNumberFormat="1" applyBorder="1"/>
    <xf numFmtId="164" fontId="0" fillId="0" borderId="0" xfId="0" applyNumberFormat="1" applyAlignment="1">
      <alignment horizontal="right"/>
    </xf>
    <xf numFmtId="164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/>
    <xf numFmtId="164" fontId="0" fillId="0" borderId="1" xfId="0" applyNumberFormat="1" applyBorder="1"/>
    <xf numFmtId="164" fontId="0" fillId="0" borderId="0" xfId="0" applyNumberFormat="1"/>
    <xf numFmtId="0" fontId="0" fillId="0" borderId="2" xfId="0" applyBorder="1" applyAlignment="1">
      <alignment horizontal="left" vertical="center" wrapText="1"/>
    </xf>
    <xf numFmtId="164" fontId="1" fillId="0" borderId="1" xfId="0" applyNumberFormat="1" applyFont="1" applyFill="1" applyBorder="1"/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49" fontId="0" fillId="0" borderId="0" xfId="0" applyNumberFormat="1" applyFill="1"/>
    <xf numFmtId="164" fontId="0" fillId="0" borderId="0" xfId="0" applyNumberFormat="1" applyFill="1"/>
    <xf numFmtId="164" fontId="1" fillId="0" borderId="0" xfId="0" applyNumberFormat="1" applyFont="1" applyAlignment="1">
      <alignment horizontal="center"/>
    </xf>
    <xf numFmtId="164" fontId="0" fillId="0" borderId="0" xfId="0" applyNumberFormat="1" applyFill="1" applyBorder="1"/>
    <xf numFmtId="164" fontId="1" fillId="0" borderId="0" xfId="0" applyNumberFormat="1" applyFont="1" applyFill="1" applyBorder="1"/>
    <xf numFmtId="3" fontId="0" fillId="0" borderId="0" xfId="0" applyNumberFormat="1" applyFill="1" applyBorder="1"/>
    <xf numFmtId="164" fontId="3" fillId="0" borderId="1" xfId="0" applyNumberFormat="1" applyFont="1" applyFill="1" applyBorder="1"/>
    <xf numFmtId="0" fontId="0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Font="1" applyFill="1" applyBorder="1"/>
    <xf numFmtId="164" fontId="0" fillId="0" borderId="1" xfId="0" applyNumberFormat="1" applyFont="1" applyFill="1" applyBorder="1"/>
    <xf numFmtId="3" fontId="0" fillId="0" borderId="0" xfId="0" applyNumberFormat="1" applyFont="1" applyFill="1" applyBorder="1"/>
    <xf numFmtId="164" fontId="0" fillId="0" borderId="0" xfId="0" applyNumberFormat="1" applyFill="1" applyAlignment="1">
      <alignment horizontal="right"/>
    </xf>
    <xf numFmtId="164" fontId="1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/>
    <xf numFmtId="3" fontId="1" fillId="0" borderId="0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49" fontId="2" fillId="0" borderId="1" xfId="0" applyNumberFormat="1" applyFont="1" applyFill="1" applyBorder="1"/>
    <xf numFmtId="164" fontId="2" fillId="0" borderId="1" xfId="0" applyNumberFormat="1" applyFont="1" applyFill="1" applyBorder="1"/>
    <xf numFmtId="3" fontId="0" fillId="3" borderId="0" xfId="0" applyNumberFormat="1" applyFill="1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8"/>
  <sheetViews>
    <sheetView tabSelected="1" topLeftCell="A100" workbookViewId="0">
      <selection activeCell="A103" sqref="A103"/>
    </sheetView>
  </sheetViews>
  <sheetFormatPr defaultRowHeight="15"/>
  <cols>
    <col min="1" max="1" width="66.28515625" customWidth="1"/>
    <col min="2" max="2" width="9.28515625" customWidth="1"/>
    <col min="3" max="3" width="5.85546875" customWidth="1"/>
    <col min="4" max="4" width="3.7109375" style="12" customWidth="1"/>
    <col min="5" max="5" width="3.85546875" style="12" customWidth="1"/>
    <col min="6" max="6" width="9" style="20" bestFit="1" customWidth="1"/>
    <col min="7" max="7" width="9" style="30" customWidth="1"/>
    <col min="8" max="8" width="9.140625" style="23"/>
  </cols>
  <sheetData>
    <row r="1" spans="1:11">
      <c r="A1" t="s">
        <v>86</v>
      </c>
    </row>
    <row r="2" spans="1:11">
      <c r="A2" s="55" t="s">
        <v>85</v>
      </c>
      <c r="B2" s="55"/>
      <c r="C2" s="55"/>
      <c r="D2" s="55"/>
      <c r="E2" s="55"/>
      <c r="F2" s="55"/>
    </row>
    <row r="3" spans="1:11">
      <c r="A3" s="55" t="s">
        <v>83</v>
      </c>
      <c r="B3" s="55"/>
      <c r="C3" s="55"/>
      <c r="D3" s="55"/>
      <c r="E3" s="55"/>
      <c r="F3" s="55"/>
    </row>
    <row r="4" spans="1:11">
      <c r="A4" s="55" t="s">
        <v>84</v>
      </c>
      <c r="B4" s="55"/>
      <c r="C4" s="55"/>
      <c r="D4" s="55"/>
      <c r="E4" s="55"/>
      <c r="F4" s="55"/>
    </row>
    <row r="7" spans="1:11" ht="46.5" customHeight="1">
      <c r="A7" s="54" t="s">
        <v>88</v>
      </c>
      <c r="B7" s="54"/>
      <c r="C7" s="54"/>
      <c r="D7" s="54"/>
      <c r="E7" s="54"/>
      <c r="F7" s="54"/>
    </row>
    <row r="8" spans="1:11">
      <c r="F8" s="16" t="s">
        <v>4</v>
      </c>
      <c r="G8" s="43"/>
    </row>
    <row r="9" spans="1:11" s="3" customFormat="1" ht="14.25" customHeight="1">
      <c r="A9" s="2" t="s">
        <v>0</v>
      </c>
      <c r="B9" s="2" t="s">
        <v>1</v>
      </c>
      <c r="C9" s="2" t="s">
        <v>2</v>
      </c>
      <c r="D9" s="13" t="s">
        <v>22</v>
      </c>
      <c r="E9" s="13" t="s">
        <v>23</v>
      </c>
      <c r="F9" s="17" t="s">
        <v>3</v>
      </c>
      <c r="G9" s="44"/>
      <c r="H9" s="24"/>
    </row>
    <row r="10" spans="1:11" s="3" customFormat="1">
      <c r="A10" s="5" t="s">
        <v>7</v>
      </c>
      <c r="B10" s="2"/>
      <c r="C10" s="2"/>
      <c r="D10" s="13"/>
      <c r="E10" s="13"/>
      <c r="F10" s="17">
        <f>F40+F68+F90+F59+F97+F51+F11+F105+F106+F27</f>
        <v>166020.6</v>
      </c>
      <c r="G10" s="44"/>
      <c r="H10" s="24"/>
      <c r="I10" s="31"/>
      <c r="K10" s="31"/>
    </row>
    <row r="11" spans="1:11" s="6" customFormat="1" ht="29.45" customHeight="1">
      <c r="A11" s="7" t="s">
        <v>49</v>
      </c>
      <c r="B11" s="8">
        <v>7100000</v>
      </c>
      <c r="C11" s="8"/>
      <c r="D11" s="14"/>
      <c r="E11" s="14"/>
      <c r="F11" s="18">
        <f>SUM(F12:F26)</f>
        <v>24110.9</v>
      </c>
      <c r="G11" s="33"/>
      <c r="H11" s="25"/>
    </row>
    <row r="12" spans="1:11">
      <c r="A12" s="58" t="s">
        <v>68</v>
      </c>
      <c r="B12" s="1">
        <v>7190220</v>
      </c>
      <c r="C12" s="11">
        <v>100</v>
      </c>
      <c r="D12" s="15" t="s">
        <v>55</v>
      </c>
      <c r="E12" s="15" t="s">
        <v>56</v>
      </c>
      <c r="F12" s="19">
        <f>701.8-F13</f>
        <v>547.5</v>
      </c>
      <c r="G12" s="34"/>
    </row>
    <row r="13" spans="1:11">
      <c r="A13" s="60"/>
      <c r="B13" s="28">
        <v>7190220</v>
      </c>
      <c r="C13" s="28">
        <v>200</v>
      </c>
      <c r="D13" s="26" t="s">
        <v>55</v>
      </c>
      <c r="E13" s="26" t="s">
        <v>56</v>
      </c>
      <c r="F13" s="27">
        <v>154.30000000000001</v>
      </c>
      <c r="G13" s="34"/>
    </row>
    <row r="14" spans="1:11">
      <c r="A14" s="60"/>
      <c r="B14" s="28">
        <v>7190220</v>
      </c>
      <c r="C14" s="28">
        <v>100</v>
      </c>
      <c r="D14" s="26" t="s">
        <v>55</v>
      </c>
      <c r="E14" s="26" t="s">
        <v>57</v>
      </c>
      <c r="F14" s="27">
        <f>7185-F15-F16</f>
        <v>6867.2</v>
      </c>
      <c r="G14" s="34"/>
    </row>
    <row r="15" spans="1:11" ht="13.5" customHeight="1">
      <c r="A15" s="60"/>
      <c r="B15" s="28">
        <v>7190220</v>
      </c>
      <c r="C15" s="28">
        <v>200</v>
      </c>
      <c r="D15" s="26" t="s">
        <v>55</v>
      </c>
      <c r="E15" s="26" t="s">
        <v>57</v>
      </c>
      <c r="F15" s="27">
        <v>217.8</v>
      </c>
      <c r="G15" s="34"/>
    </row>
    <row r="16" spans="1:11" ht="13.5" customHeight="1">
      <c r="A16" s="60"/>
      <c r="B16" s="28">
        <v>7190220</v>
      </c>
      <c r="C16" s="28">
        <v>800</v>
      </c>
      <c r="D16" s="26" t="s">
        <v>55</v>
      </c>
      <c r="E16" s="26" t="s">
        <v>57</v>
      </c>
      <c r="F16" s="27">
        <v>100</v>
      </c>
      <c r="G16" s="34"/>
    </row>
    <row r="17" spans="1:7">
      <c r="A17" s="60"/>
      <c r="B17" s="1">
        <v>7190220</v>
      </c>
      <c r="C17" s="11">
        <v>100</v>
      </c>
      <c r="D17" s="15" t="s">
        <v>55</v>
      </c>
      <c r="E17" s="15" t="s">
        <v>58</v>
      </c>
      <c r="F17" s="19">
        <v>1924.6</v>
      </c>
      <c r="G17" s="34"/>
    </row>
    <row r="18" spans="1:7">
      <c r="A18" s="60"/>
      <c r="B18" s="1">
        <v>7190220</v>
      </c>
      <c r="C18" s="11">
        <v>100</v>
      </c>
      <c r="D18" s="15" t="s">
        <v>55</v>
      </c>
      <c r="E18" s="15" t="s">
        <v>59</v>
      </c>
      <c r="F18" s="27">
        <v>7778.6</v>
      </c>
      <c r="G18" s="32"/>
    </row>
    <row r="19" spans="1:7">
      <c r="A19" s="60"/>
      <c r="B19" s="1">
        <v>7190220</v>
      </c>
      <c r="C19" s="11">
        <v>200</v>
      </c>
      <c r="D19" s="15" t="s">
        <v>55</v>
      </c>
      <c r="E19" s="15" t="s">
        <v>59</v>
      </c>
      <c r="F19" s="27">
        <f>12898.3-7778.6-180</f>
        <v>4939.6999999999989</v>
      </c>
      <c r="G19" s="32"/>
    </row>
    <row r="20" spans="1:7">
      <c r="A20" s="59"/>
      <c r="B20" s="1">
        <v>7190220</v>
      </c>
      <c r="C20" s="11">
        <v>800</v>
      </c>
      <c r="D20" s="15" t="s">
        <v>55</v>
      </c>
      <c r="E20" s="15" t="s">
        <v>59</v>
      </c>
      <c r="F20" s="27">
        <v>180</v>
      </c>
      <c r="G20" s="34"/>
    </row>
    <row r="21" spans="1:7">
      <c r="A21" s="61" t="s">
        <v>70</v>
      </c>
      <c r="B21" s="28">
        <v>7197160</v>
      </c>
      <c r="C21" s="28">
        <v>100</v>
      </c>
      <c r="D21" s="26" t="s">
        <v>55</v>
      </c>
      <c r="E21" s="26" t="s">
        <v>57</v>
      </c>
      <c r="F21" s="35">
        <v>190.5</v>
      </c>
      <c r="G21" s="34"/>
    </row>
    <row r="22" spans="1:7">
      <c r="A22" s="63"/>
      <c r="B22" s="28">
        <v>7197160</v>
      </c>
      <c r="C22" s="28">
        <v>200</v>
      </c>
      <c r="D22" s="26" t="s">
        <v>55</v>
      </c>
      <c r="E22" s="26" t="s">
        <v>57</v>
      </c>
      <c r="F22" s="35">
        <f>197.4-F21</f>
        <v>6.9000000000000057</v>
      </c>
      <c r="G22" s="34"/>
    </row>
    <row r="23" spans="1:7">
      <c r="A23" s="63"/>
      <c r="B23" s="28">
        <v>7195118</v>
      </c>
      <c r="C23" s="28">
        <v>100</v>
      </c>
      <c r="D23" s="26" t="s">
        <v>63</v>
      </c>
      <c r="E23" s="26" t="s">
        <v>56</v>
      </c>
      <c r="F23" s="35">
        <v>271.89999999999998</v>
      </c>
      <c r="G23" s="34"/>
    </row>
    <row r="24" spans="1:7">
      <c r="A24" s="62"/>
      <c r="B24" s="28">
        <v>7195118</v>
      </c>
      <c r="C24" s="28">
        <v>200</v>
      </c>
      <c r="D24" s="26" t="s">
        <v>63</v>
      </c>
      <c r="E24" s="26" t="s">
        <v>56</v>
      </c>
      <c r="F24" s="35">
        <f>307.1-F23</f>
        <v>35.200000000000045</v>
      </c>
      <c r="G24" s="34"/>
    </row>
    <row r="25" spans="1:7" ht="30">
      <c r="A25" s="10" t="s">
        <v>50</v>
      </c>
      <c r="B25" s="28">
        <v>7190340</v>
      </c>
      <c r="C25" s="11">
        <v>200</v>
      </c>
      <c r="D25" s="15" t="s">
        <v>55</v>
      </c>
      <c r="E25" s="15" t="s">
        <v>60</v>
      </c>
      <c r="F25" s="19">
        <v>141.30000000000001</v>
      </c>
      <c r="G25" s="34"/>
    </row>
    <row r="26" spans="1:7">
      <c r="A26" s="10" t="s">
        <v>51</v>
      </c>
      <c r="B26" s="1">
        <v>7192001</v>
      </c>
      <c r="C26" s="1">
        <v>300</v>
      </c>
      <c r="D26" s="15" t="s">
        <v>61</v>
      </c>
      <c r="E26" s="15" t="s">
        <v>55</v>
      </c>
      <c r="F26" s="19">
        <v>755.4</v>
      </c>
      <c r="G26" s="34"/>
    </row>
    <row r="27" spans="1:7">
      <c r="A27" s="7" t="s">
        <v>69</v>
      </c>
      <c r="B27" s="8">
        <v>7200000</v>
      </c>
      <c r="C27" s="8"/>
      <c r="D27" s="14"/>
      <c r="E27" s="14"/>
      <c r="F27" s="18">
        <f>SUM(F28:F39)</f>
        <v>3268.4</v>
      </c>
      <c r="G27" s="33"/>
    </row>
    <row r="28" spans="1:7">
      <c r="A28" s="61" t="s">
        <v>71</v>
      </c>
      <c r="B28" s="28">
        <v>7297120</v>
      </c>
      <c r="C28" s="28">
        <v>100</v>
      </c>
      <c r="D28" s="26" t="s">
        <v>55</v>
      </c>
      <c r="E28" s="26" t="s">
        <v>57</v>
      </c>
      <c r="F28" s="35">
        <v>175.2</v>
      </c>
      <c r="G28" s="34"/>
    </row>
    <row r="29" spans="1:7">
      <c r="A29" s="62"/>
      <c r="B29" s="28">
        <v>7297120</v>
      </c>
      <c r="C29" s="28">
        <v>200</v>
      </c>
      <c r="D29" s="26" t="s">
        <v>55</v>
      </c>
      <c r="E29" s="26" t="s">
        <v>57</v>
      </c>
      <c r="F29" s="35">
        <f>197.1-F28</f>
        <v>21.900000000000006</v>
      </c>
      <c r="G29" s="34"/>
    </row>
    <row r="30" spans="1:7">
      <c r="A30" s="61" t="s">
        <v>72</v>
      </c>
      <c r="B30" s="28">
        <v>7297140</v>
      </c>
      <c r="C30" s="28">
        <v>100</v>
      </c>
      <c r="D30" s="26" t="s">
        <v>55</v>
      </c>
      <c r="E30" s="26" t="s">
        <v>57</v>
      </c>
      <c r="F30" s="35">
        <v>193.1</v>
      </c>
      <c r="G30" s="34"/>
    </row>
    <row r="31" spans="1:7">
      <c r="A31" s="63"/>
      <c r="B31" s="28">
        <v>7297140</v>
      </c>
      <c r="C31" s="28">
        <v>200</v>
      </c>
      <c r="D31" s="26" t="s">
        <v>55</v>
      </c>
      <c r="E31" s="26" t="s">
        <v>57</v>
      </c>
      <c r="F31" s="35">
        <f>199.2-F30</f>
        <v>6.0999999999999943</v>
      </c>
      <c r="G31" s="34"/>
    </row>
    <row r="32" spans="1:7">
      <c r="A32" s="63"/>
      <c r="B32" s="28">
        <v>7297310</v>
      </c>
      <c r="C32" s="28">
        <v>200</v>
      </c>
      <c r="D32" s="26" t="s">
        <v>61</v>
      </c>
      <c r="E32" s="26" t="s">
        <v>56</v>
      </c>
      <c r="F32" s="27">
        <v>40.1</v>
      </c>
      <c r="G32" s="34"/>
    </row>
    <row r="33" spans="1:7">
      <c r="A33" s="62"/>
      <c r="B33" s="28">
        <v>7297310</v>
      </c>
      <c r="C33" s="28">
        <v>300</v>
      </c>
      <c r="D33" s="26" t="s">
        <v>61</v>
      </c>
      <c r="E33" s="26" t="s">
        <v>56</v>
      </c>
      <c r="F33" s="27">
        <f>2269.7-F32</f>
        <v>2229.6</v>
      </c>
      <c r="G33" s="34"/>
    </row>
    <row r="34" spans="1:7">
      <c r="A34" s="61" t="s">
        <v>74</v>
      </c>
      <c r="B34" s="28">
        <v>7297170</v>
      </c>
      <c r="C34" s="28">
        <v>100</v>
      </c>
      <c r="D34" s="26" t="s">
        <v>55</v>
      </c>
      <c r="E34" s="26" t="s">
        <v>57</v>
      </c>
      <c r="F34" s="35">
        <v>182.9</v>
      </c>
      <c r="G34" s="34"/>
    </row>
    <row r="35" spans="1:7">
      <c r="A35" s="63"/>
      <c r="B35" s="28">
        <v>7297170</v>
      </c>
      <c r="C35" s="28">
        <v>200</v>
      </c>
      <c r="D35" s="26" t="s">
        <v>55</v>
      </c>
      <c r="E35" s="26" t="s">
        <v>57</v>
      </c>
      <c r="F35" s="35">
        <f>209.3-F34</f>
        <v>26.400000000000006</v>
      </c>
      <c r="G35" s="34"/>
    </row>
    <row r="36" spans="1:7">
      <c r="A36" s="63"/>
      <c r="B36" s="28">
        <v>7297180</v>
      </c>
      <c r="C36" s="28">
        <v>100</v>
      </c>
      <c r="D36" s="26" t="s">
        <v>55</v>
      </c>
      <c r="E36" s="26" t="s">
        <v>57</v>
      </c>
      <c r="F36" s="35">
        <v>175.2</v>
      </c>
      <c r="G36" s="34"/>
    </row>
    <row r="37" spans="1:7">
      <c r="A37" s="62"/>
      <c r="B37" s="28">
        <v>7297180</v>
      </c>
      <c r="C37" s="28">
        <v>200</v>
      </c>
      <c r="D37" s="26" t="s">
        <v>55</v>
      </c>
      <c r="E37" s="26" t="s">
        <v>57</v>
      </c>
      <c r="F37" s="35">
        <f>187.1-F36</f>
        <v>11.900000000000006</v>
      </c>
      <c r="G37" s="34"/>
    </row>
    <row r="38" spans="1:7" ht="27" customHeight="1">
      <c r="A38" s="61" t="s">
        <v>73</v>
      </c>
      <c r="B38" s="37">
        <v>7297410</v>
      </c>
      <c r="C38" s="28">
        <v>100</v>
      </c>
      <c r="D38" s="26" t="s">
        <v>55</v>
      </c>
      <c r="E38" s="26" t="s">
        <v>57</v>
      </c>
      <c r="F38" s="35">
        <v>175.2</v>
      </c>
      <c r="G38" s="34"/>
    </row>
    <row r="39" spans="1:7" ht="25.5" customHeight="1">
      <c r="A39" s="62"/>
      <c r="B39" s="37">
        <v>7297410</v>
      </c>
      <c r="C39" s="28">
        <v>200</v>
      </c>
      <c r="D39" s="26" t="s">
        <v>55</v>
      </c>
      <c r="E39" s="26" t="s">
        <v>57</v>
      </c>
      <c r="F39" s="35">
        <f>206-F38</f>
        <v>30.800000000000011</v>
      </c>
      <c r="G39" s="34"/>
    </row>
    <row r="40" spans="1:7" ht="30">
      <c r="A40" s="7" t="s">
        <v>5</v>
      </c>
      <c r="B40" s="8">
        <v>7300000</v>
      </c>
      <c r="C40" s="8"/>
      <c r="D40" s="14"/>
      <c r="E40" s="14"/>
      <c r="F40" s="18">
        <f>SUM(F41:F50)</f>
        <v>7488.3</v>
      </c>
      <c r="G40" s="33"/>
    </row>
    <row r="41" spans="1:7" ht="30">
      <c r="A41" s="4" t="s">
        <v>78</v>
      </c>
      <c r="B41" s="1">
        <v>7319999</v>
      </c>
      <c r="C41" s="1">
        <v>200</v>
      </c>
      <c r="D41" s="15" t="s">
        <v>56</v>
      </c>
      <c r="E41" s="15" t="s">
        <v>63</v>
      </c>
      <c r="F41" s="19">
        <v>95</v>
      </c>
      <c r="G41" s="34"/>
    </row>
    <row r="42" spans="1:7" ht="28.9" customHeight="1">
      <c r="A42" s="58" t="s">
        <v>79</v>
      </c>
      <c r="B42" s="1">
        <v>7329999</v>
      </c>
      <c r="C42" s="1">
        <v>800</v>
      </c>
      <c r="D42" s="15" t="s">
        <v>62</v>
      </c>
      <c r="E42" s="15" t="s">
        <v>63</v>
      </c>
      <c r="F42" s="19">
        <v>310</v>
      </c>
      <c r="G42" s="34"/>
    </row>
    <row r="43" spans="1:7">
      <c r="A43" s="59"/>
      <c r="B43" s="1">
        <v>7329999</v>
      </c>
      <c r="C43" s="1">
        <v>200</v>
      </c>
      <c r="D43" s="15" t="s">
        <v>56</v>
      </c>
      <c r="E43" s="15" t="s">
        <v>61</v>
      </c>
      <c r="F43" s="19">
        <v>3.2</v>
      </c>
      <c r="G43" s="34"/>
    </row>
    <row r="44" spans="1:7" ht="30" customHeight="1">
      <c r="A44" s="58" t="s">
        <v>6</v>
      </c>
      <c r="B44" s="1">
        <v>7390420</v>
      </c>
      <c r="C44" s="1">
        <v>100</v>
      </c>
      <c r="D44" s="15" t="s">
        <v>56</v>
      </c>
      <c r="E44" s="15" t="s">
        <v>64</v>
      </c>
      <c r="F44" s="27">
        <v>5641.4</v>
      </c>
      <c r="G44" s="34"/>
    </row>
    <row r="45" spans="1:7">
      <c r="A45" s="60"/>
      <c r="B45" s="1">
        <v>7390420</v>
      </c>
      <c r="C45" s="1">
        <v>200</v>
      </c>
      <c r="D45" s="15" t="s">
        <v>56</v>
      </c>
      <c r="E45" s="15" t="s">
        <v>64</v>
      </c>
      <c r="F45" s="27">
        <f>6925.3-5641.4-19</f>
        <v>1264.9000000000005</v>
      </c>
      <c r="G45" s="34"/>
    </row>
    <row r="46" spans="1:7">
      <c r="A46" s="59"/>
      <c r="B46" s="1">
        <v>7390420</v>
      </c>
      <c r="C46" s="1">
        <v>800</v>
      </c>
      <c r="D46" s="15" t="s">
        <v>56</v>
      </c>
      <c r="E46" s="15" t="s">
        <v>64</v>
      </c>
      <c r="F46" s="27">
        <v>19</v>
      </c>
      <c r="G46" s="34"/>
    </row>
    <row r="47" spans="1:7" ht="30" customHeight="1">
      <c r="A47" s="58" t="s">
        <v>8</v>
      </c>
      <c r="B47" s="1">
        <v>7399901</v>
      </c>
      <c r="C47" s="1">
        <v>200</v>
      </c>
      <c r="D47" s="15" t="s">
        <v>56</v>
      </c>
      <c r="E47" s="15" t="s">
        <v>64</v>
      </c>
      <c r="F47" s="27">
        <v>44.8</v>
      </c>
      <c r="G47" s="34"/>
    </row>
    <row r="48" spans="1:7">
      <c r="A48" s="59"/>
      <c r="B48" s="1">
        <v>7399901</v>
      </c>
      <c r="C48" s="1">
        <v>800</v>
      </c>
      <c r="D48" s="15" t="s">
        <v>56</v>
      </c>
      <c r="E48" s="15" t="s">
        <v>64</v>
      </c>
      <c r="F48" s="27">
        <v>1</v>
      </c>
      <c r="G48" s="34"/>
    </row>
    <row r="49" spans="1:8">
      <c r="A49" s="4" t="s">
        <v>9</v>
      </c>
      <c r="B49" s="11">
        <v>7399902</v>
      </c>
      <c r="C49" s="1">
        <v>200</v>
      </c>
      <c r="D49" s="15" t="s">
        <v>56</v>
      </c>
      <c r="E49" s="15" t="s">
        <v>64</v>
      </c>
      <c r="F49" s="19">
        <v>25</v>
      </c>
      <c r="G49" s="34"/>
    </row>
    <row r="50" spans="1:8">
      <c r="A50" s="4" t="s">
        <v>10</v>
      </c>
      <c r="B50" s="11">
        <v>7399903</v>
      </c>
      <c r="C50" s="1">
        <v>200</v>
      </c>
      <c r="D50" s="15" t="s">
        <v>64</v>
      </c>
      <c r="E50" s="15" t="s">
        <v>60</v>
      </c>
      <c r="F50" s="19">
        <v>84</v>
      </c>
      <c r="G50" s="34"/>
    </row>
    <row r="51" spans="1:8" s="6" customFormat="1" ht="29.45" customHeight="1">
      <c r="A51" s="7" t="s">
        <v>41</v>
      </c>
      <c r="B51" s="8">
        <v>7400000</v>
      </c>
      <c r="C51" s="8"/>
      <c r="D51" s="14"/>
      <c r="E51" s="14"/>
      <c r="F51" s="18">
        <f>SUM(F52:F58)</f>
        <v>1072.0999999999999</v>
      </c>
      <c r="G51" s="33"/>
      <c r="H51" s="23"/>
    </row>
    <row r="52" spans="1:8" ht="45">
      <c r="A52" s="9" t="s">
        <v>42</v>
      </c>
      <c r="B52" s="1">
        <v>7499904</v>
      </c>
      <c r="C52" s="1">
        <v>800</v>
      </c>
      <c r="D52" s="15" t="s">
        <v>57</v>
      </c>
      <c r="E52" s="15" t="s">
        <v>65</v>
      </c>
      <c r="F52" s="19">
        <v>6</v>
      </c>
      <c r="G52" s="34"/>
    </row>
    <row r="53" spans="1:8" ht="30">
      <c r="A53" s="4" t="s">
        <v>43</v>
      </c>
      <c r="B53" s="1">
        <v>7499905</v>
      </c>
      <c r="C53" s="1">
        <v>200</v>
      </c>
      <c r="D53" s="15" t="s">
        <v>55</v>
      </c>
      <c r="E53" s="15" t="s">
        <v>59</v>
      </c>
      <c r="F53" s="19">
        <v>119.5</v>
      </c>
      <c r="G53" s="34"/>
      <c r="H53" s="25"/>
    </row>
    <row r="54" spans="1:8" ht="30">
      <c r="A54" s="4" t="s">
        <v>44</v>
      </c>
      <c r="B54" s="1">
        <v>7499906</v>
      </c>
      <c r="C54" s="1">
        <v>200</v>
      </c>
      <c r="D54" s="15" t="s">
        <v>55</v>
      </c>
      <c r="E54" s="15" t="s">
        <v>59</v>
      </c>
      <c r="F54" s="19">
        <v>31</v>
      </c>
      <c r="G54" s="34"/>
    </row>
    <row r="55" spans="1:8">
      <c r="A55" s="4" t="s">
        <v>45</v>
      </c>
      <c r="B55" s="1">
        <v>7499907</v>
      </c>
      <c r="C55" s="1">
        <v>200</v>
      </c>
      <c r="D55" s="15" t="s">
        <v>55</v>
      </c>
      <c r="E55" s="15" t="s">
        <v>59</v>
      </c>
      <c r="F55" s="19">
        <v>20.5</v>
      </c>
      <c r="G55" s="34"/>
    </row>
    <row r="56" spans="1:8" ht="45">
      <c r="A56" s="4" t="s">
        <v>46</v>
      </c>
      <c r="B56" s="1">
        <v>7499908</v>
      </c>
      <c r="C56" s="1">
        <v>200</v>
      </c>
      <c r="D56" s="15" t="s">
        <v>62</v>
      </c>
      <c r="E56" s="15" t="s">
        <v>55</v>
      </c>
      <c r="F56" s="19">
        <v>811.1</v>
      </c>
      <c r="G56" s="34"/>
    </row>
    <row r="57" spans="1:8" ht="30">
      <c r="A57" s="4" t="s">
        <v>47</v>
      </c>
      <c r="B57" s="1">
        <v>7499909</v>
      </c>
      <c r="C57" s="1">
        <v>200</v>
      </c>
      <c r="D57" s="15" t="s">
        <v>55</v>
      </c>
      <c r="E57" s="15" t="s">
        <v>59</v>
      </c>
      <c r="F57" s="19">
        <v>20</v>
      </c>
      <c r="G57" s="34"/>
    </row>
    <row r="58" spans="1:8" ht="30">
      <c r="A58" s="4" t="s">
        <v>48</v>
      </c>
      <c r="B58" s="1">
        <v>7499910</v>
      </c>
      <c r="C58" s="1">
        <v>200</v>
      </c>
      <c r="D58" s="15" t="s">
        <v>57</v>
      </c>
      <c r="E58" s="15" t="s">
        <v>65</v>
      </c>
      <c r="F58" s="19">
        <v>64</v>
      </c>
      <c r="G58" s="34"/>
    </row>
    <row r="59" spans="1:8" s="6" customFormat="1" ht="29.45" customHeight="1">
      <c r="A59" s="7" t="s">
        <v>30</v>
      </c>
      <c r="B59" s="8">
        <v>7500000</v>
      </c>
      <c r="C59" s="8"/>
      <c r="D59" s="14"/>
      <c r="E59" s="14"/>
      <c r="F59" s="18">
        <f>SUM(F60:F67)</f>
        <v>11452.900000000001</v>
      </c>
      <c r="G59" s="33"/>
      <c r="H59" s="23"/>
    </row>
    <row r="60" spans="1:8" ht="28.9" customHeight="1">
      <c r="A60" s="58" t="s">
        <v>80</v>
      </c>
      <c r="B60" s="1">
        <v>7519999</v>
      </c>
      <c r="C60" s="1">
        <v>200</v>
      </c>
      <c r="D60" s="15" t="s">
        <v>57</v>
      </c>
      <c r="E60" s="15" t="s">
        <v>64</v>
      </c>
      <c r="F60" s="19">
        <f>2906.3-F61</f>
        <v>1479.9</v>
      </c>
      <c r="G60" s="34"/>
    </row>
    <row r="61" spans="1:8">
      <c r="A61" s="59"/>
      <c r="B61" s="1">
        <v>7519999</v>
      </c>
      <c r="C61" s="1">
        <v>800</v>
      </c>
      <c r="D61" s="15" t="s">
        <v>57</v>
      </c>
      <c r="E61" s="15" t="s">
        <v>64</v>
      </c>
      <c r="F61" s="19">
        <v>1426.4</v>
      </c>
      <c r="G61" s="34"/>
      <c r="H61" s="25"/>
    </row>
    <row r="62" spans="1:8">
      <c r="A62" s="38" t="s">
        <v>75</v>
      </c>
      <c r="B62" s="28">
        <v>7595159</v>
      </c>
      <c r="C62" s="28">
        <v>300</v>
      </c>
      <c r="D62" s="26" t="s">
        <v>61</v>
      </c>
      <c r="E62" s="26" t="s">
        <v>58</v>
      </c>
      <c r="F62" s="27">
        <v>4145</v>
      </c>
      <c r="G62" s="34"/>
      <c r="H62" s="25"/>
    </row>
    <row r="63" spans="1:8" ht="30">
      <c r="A63" s="39" t="s">
        <v>31</v>
      </c>
      <c r="B63" s="28">
        <v>7599911</v>
      </c>
      <c r="C63" s="28">
        <v>300</v>
      </c>
      <c r="D63" s="26" t="s">
        <v>61</v>
      </c>
      <c r="E63" s="26" t="s">
        <v>56</v>
      </c>
      <c r="F63" s="27">
        <v>136.5</v>
      </c>
      <c r="G63" s="34"/>
    </row>
    <row r="64" spans="1:8">
      <c r="A64" s="4" t="s">
        <v>32</v>
      </c>
      <c r="B64" s="1">
        <v>7599912</v>
      </c>
      <c r="C64" s="1">
        <v>800</v>
      </c>
      <c r="D64" s="15" t="s">
        <v>62</v>
      </c>
      <c r="E64" s="15" t="s">
        <v>56</v>
      </c>
      <c r="F64" s="19">
        <v>1945.9</v>
      </c>
      <c r="G64" s="34"/>
    </row>
    <row r="65" spans="1:8">
      <c r="A65" s="21" t="s">
        <v>33</v>
      </c>
      <c r="B65" s="1">
        <v>7590420</v>
      </c>
      <c r="C65" s="1">
        <v>100</v>
      </c>
      <c r="D65" s="15" t="s">
        <v>62</v>
      </c>
      <c r="E65" s="15" t="s">
        <v>62</v>
      </c>
      <c r="F65" s="27">
        <v>1224.2</v>
      </c>
      <c r="G65" s="34"/>
    </row>
    <row r="66" spans="1:8">
      <c r="A66" s="4" t="s">
        <v>34</v>
      </c>
      <c r="B66" s="1">
        <v>7599913</v>
      </c>
      <c r="C66" s="1">
        <v>200</v>
      </c>
      <c r="D66" s="15" t="s">
        <v>62</v>
      </c>
      <c r="E66" s="15" t="s">
        <v>56</v>
      </c>
      <c r="F66" s="19">
        <v>1073.8</v>
      </c>
      <c r="G66" s="34"/>
    </row>
    <row r="67" spans="1:8">
      <c r="A67" s="4" t="s">
        <v>36</v>
      </c>
      <c r="B67" s="1">
        <v>7599914</v>
      </c>
      <c r="C67" s="28">
        <v>400</v>
      </c>
      <c r="D67" s="15" t="s">
        <v>62</v>
      </c>
      <c r="E67" s="15" t="s">
        <v>63</v>
      </c>
      <c r="F67" s="19">
        <v>21.2</v>
      </c>
      <c r="G67" s="34"/>
    </row>
    <row r="68" spans="1:8" s="6" customFormat="1">
      <c r="A68" s="7" t="s">
        <v>11</v>
      </c>
      <c r="B68" s="8">
        <v>7700000</v>
      </c>
      <c r="C68" s="8"/>
      <c r="D68" s="14"/>
      <c r="E68" s="14"/>
      <c r="F68" s="18">
        <f>F69+F77+F83+F85+F88+F89+F86+F87</f>
        <v>92489.900000000009</v>
      </c>
      <c r="G68" s="33"/>
      <c r="H68" s="23"/>
    </row>
    <row r="69" spans="1:8" ht="30">
      <c r="A69" s="47" t="s">
        <v>54</v>
      </c>
      <c r="B69" s="48">
        <v>7710000</v>
      </c>
      <c r="C69" s="48"/>
      <c r="D69" s="49"/>
      <c r="E69" s="49"/>
      <c r="F69" s="22">
        <f>SUM(F70:F76)</f>
        <v>42844.800000000003</v>
      </c>
      <c r="G69" s="34"/>
    </row>
    <row r="70" spans="1:8" ht="33" customHeight="1">
      <c r="A70" s="61" t="s">
        <v>76</v>
      </c>
      <c r="B70" s="37">
        <v>7717200</v>
      </c>
      <c r="C70" s="36">
        <v>100</v>
      </c>
      <c r="D70" s="40" t="s">
        <v>60</v>
      </c>
      <c r="E70" s="26" t="s">
        <v>64</v>
      </c>
      <c r="F70" s="41">
        <v>57.8</v>
      </c>
      <c r="G70" s="34"/>
    </row>
    <row r="71" spans="1:8" ht="33.75" customHeight="1">
      <c r="A71" s="62"/>
      <c r="B71" s="36">
        <v>7717350</v>
      </c>
      <c r="C71" s="36">
        <v>300</v>
      </c>
      <c r="D71" s="26" t="s">
        <v>61</v>
      </c>
      <c r="E71" s="26" t="s">
        <v>57</v>
      </c>
      <c r="F71" s="41">
        <v>1419.4</v>
      </c>
      <c r="G71" s="51"/>
    </row>
    <row r="72" spans="1:8" ht="14.25" customHeight="1">
      <c r="A72" s="61" t="s">
        <v>12</v>
      </c>
      <c r="B72" s="36">
        <v>7717370</v>
      </c>
      <c r="C72" s="36">
        <v>600</v>
      </c>
      <c r="D72" s="40" t="s">
        <v>60</v>
      </c>
      <c r="E72" s="40" t="s">
        <v>55</v>
      </c>
      <c r="F72" s="41">
        <v>23915.3</v>
      </c>
      <c r="G72" s="34"/>
    </row>
    <row r="73" spans="1:8" ht="18.75" customHeight="1">
      <c r="A73" s="62"/>
      <c r="B73" s="28">
        <v>7710059</v>
      </c>
      <c r="C73" s="28">
        <v>600</v>
      </c>
      <c r="D73" s="26" t="s">
        <v>60</v>
      </c>
      <c r="E73" s="26" t="s">
        <v>55</v>
      </c>
      <c r="F73" s="27">
        <v>15252.1</v>
      </c>
      <c r="G73" s="34"/>
      <c r="H73" s="25"/>
    </row>
    <row r="74" spans="1:8">
      <c r="A74" s="61" t="s">
        <v>13</v>
      </c>
      <c r="B74" s="36">
        <v>7717390</v>
      </c>
      <c r="C74" s="36">
        <v>600</v>
      </c>
      <c r="D74" s="26" t="s">
        <v>60</v>
      </c>
      <c r="E74" s="26" t="s">
        <v>55</v>
      </c>
      <c r="F74" s="41">
        <v>262.3</v>
      </c>
      <c r="G74" s="34"/>
      <c r="H74" s="25"/>
    </row>
    <row r="75" spans="1:8">
      <c r="A75" s="62"/>
      <c r="B75" s="28">
        <v>7719915</v>
      </c>
      <c r="C75" s="28">
        <v>600</v>
      </c>
      <c r="D75" s="26" t="s">
        <v>60</v>
      </c>
      <c r="E75" s="26" t="s">
        <v>55</v>
      </c>
      <c r="F75" s="27">
        <v>1919.1</v>
      </c>
      <c r="G75" s="34"/>
    </row>
    <row r="76" spans="1:8" ht="30">
      <c r="A76" s="39" t="s">
        <v>14</v>
      </c>
      <c r="B76" s="28">
        <v>7719916</v>
      </c>
      <c r="C76" s="28">
        <v>200</v>
      </c>
      <c r="D76" s="26" t="s">
        <v>60</v>
      </c>
      <c r="E76" s="26" t="s">
        <v>55</v>
      </c>
      <c r="F76" s="27">
        <v>18.8</v>
      </c>
      <c r="G76" s="34"/>
    </row>
    <row r="77" spans="1:8" ht="30">
      <c r="A77" s="47" t="s">
        <v>15</v>
      </c>
      <c r="B77" s="48">
        <v>7720000</v>
      </c>
      <c r="C77" s="48"/>
      <c r="D77" s="49"/>
      <c r="E77" s="49"/>
      <c r="F77" s="22">
        <f>SUM(F78:F82)</f>
        <v>35476.900000000009</v>
      </c>
      <c r="G77" s="33"/>
    </row>
    <row r="78" spans="1:8" ht="21.75" customHeight="1">
      <c r="A78" s="56" t="s">
        <v>18</v>
      </c>
      <c r="B78" s="28">
        <v>7720059</v>
      </c>
      <c r="C78" s="28">
        <v>600</v>
      </c>
      <c r="D78" s="26" t="s">
        <v>60</v>
      </c>
      <c r="E78" s="26" t="s">
        <v>63</v>
      </c>
      <c r="F78" s="27">
        <v>4634.8</v>
      </c>
      <c r="G78" s="34"/>
    </row>
    <row r="79" spans="1:8" ht="21.75" customHeight="1">
      <c r="A79" s="57"/>
      <c r="B79" s="36">
        <v>7727340</v>
      </c>
      <c r="C79" s="36">
        <v>600</v>
      </c>
      <c r="D79" s="26" t="s">
        <v>60</v>
      </c>
      <c r="E79" s="26" t="s">
        <v>63</v>
      </c>
      <c r="F79" s="41">
        <v>29659.1</v>
      </c>
      <c r="G79" s="42"/>
    </row>
    <row r="80" spans="1:8">
      <c r="A80" s="61" t="s">
        <v>77</v>
      </c>
      <c r="B80" s="36">
        <v>7727400</v>
      </c>
      <c r="C80" s="36">
        <v>600</v>
      </c>
      <c r="D80" s="26" t="s">
        <v>60</v>
      </c>
      <c r="E80" s="26" t="s">
        <v>63</v>
      </c>
      <c r="F80" s="41">
        <v>1012.9</v>
      </c>
      <c r="G80" s="42"/>
    </row>
    <row r="81" spans="1:8">
      <c r="A81" s="62"/>
      <c r="B81" s="37">
        <v>7727330</v>
      </c>
      <c r="C81" s="36">
        <v>100</v>
      </c>
      <c r="D81" s="26" t="s">
        <v>60</v>
      </c>
      <c r="E81" s="26" t="s">
        <v>64</v>
      </c>
      <c r="F81" s="41">
        <v>46.8</v>
      </c>
      <c r="G81" s="42"/>
    </row>
    <row r="82" spans="1:8">
      <c r="A82" s="39" t="s">
        <v>16</v>
      </c>
      <c r="B82" s="28">
        <v>7729917</v>
      </c>
      <c r="C82" s="28">
        <v>200</v>
      </c>
      <c r="D82" s="26" t="s">
        <v>60</v>
      </c>
      <c r="E82" s="26" t="s">
        <v>63</v>
      </c>
      <c r="F82" s="27">
        <v>123.3</v>
      </c>
      <c r="G82" s="34"/>
    </row>
    <row r="83" spans="1:8" ht="30">
      <c r="A83" s="47" t="s">
        <v>17</v>
      </c>
      <c r="B83" s="48">
        <v>7730000</v>
      </c>
      <c r="C83" s="48"/>
      <c r="D83" s="49"/>
      <c r="E83" s="49"/>
      <c r="F83" s="50">
        <f>F84</f>
        <v>12431.3</v>
      </c>
      <c r="G83" s="45"/>
    </row>
    <row r="84" spans="1:8">
      <c r="A84" s="4" t="s">
        <v>19</v>
      </c>
      <c r="B84" s="1">
        <v>7730059</v>
      </c>
      <c r="C84" s="1">
        <v>600</v>
      </c>
      <c r="D84" s="15" t="s">
        <v>60</v>
      </c>
      <c r="E84" s="15" t="s">
        <v>63</v>
      </c>
      <c r="F84" s="19">
        <v>12431.3</v>
      </c>
      <c r="G84" s="34"/>
    </row>
    <row r="85" spans="1:8" ht="30" customHeight="1">
      <c r="A85" s="58" t="s">
        <v>20</v>
      </c>
      <c r="B85" s="1">
        <v>7790420</v>
      </c>
      <c r="C85" s="1">
        <v>100</v>
      </c>
      <c r="D85" s="15" t="s">
        <v>60</v>
      </c>
      <c r="E85" s="15" t="s">
        <v>64</v>
      </c>
      <c r="F85" s="27">
        <v>1560.7</v>
      </c>
      <c r="G85" s="34"/>
    </row>
    <row r="86" spans="1:8" ht="30" customHeight="1">
      <c r="A86" s="60"/>
      <c r="B86" s="1">
        <v>7790420</v>
      </c>
      <c r="C86" s="1">
        <v>200</v>
      </c>
      <c r="D86" s="15" t="s">
        <v>60</v>
      </c>
      <c r="E86" s="15" t="s">
        <v>64</v>
      </c>
      <c r="F86" s="27">
        <f>1582.8-F85-F87</f>
        <v>20.89999999999991</v>
      </c>
      <c r="G86" s="34"/>
    </row>
    <row r="87" spans="1:8">
      <c r="A87" s="59"/>
      <c r="B87" s="1">
        <v>7790420</v>
      </c>
      <c r="C87" s="1">
        <v>800</v>
      </c>
      <c r="D87" s="15" t="s">
        <v>60</v>
      </c>
      <c r="E87" s="15" t="s">
        <v>64</v>
      </c>
      <c r="F87" s="27">
        <v>1.2</v>
      </c>
      <c r="G87" s="34"/>
    </row>
    <row r="88" spans="1:8">
      <c r="A88" s="4" t="s">
        <v>87</v>
      </c>
      <c r="B88" s="1">
        <v>7799918</v>
      </c>
      <c r="C88" s="1">
        <v>200</v>
      </c>
      <c r="D88" s="15" t="s">
        <v>60</v>
      </c>
      <c r="E88" s="15" t="s">
        <v>64</v>
      </c>
      <c r="F88" s="19">
        <v>70.099999999999994</v>
      </c>
      <c r="G88" s="34"/>
    </row>
    <row r="89" spans="1:8">
      <c r="A89" s="4" t="s">
        <v>21</v>
      </c>
      <c r="B89" s="1">
        <v>7799919</v>
      </c>
      <c r="C89" s="1">
        <v>200</v>
      </c>
      <c r="D89" s="15" t="s">
        <v>60</v>
      </c>
      <c r="E89" s="15" t="s">
        <v>64</v>
      </c>
      <c r="F89" s="19">
        <v>84</v>
      </c>
      <c r="G89" s="34"/>
    </row>
    <row r="90" spans="1:8" s="6" customFormat="1" ht="30">
      <c r="A90" s="7" t="s">
        <v>24</v>
      </c>
      <c r="B90" s="8">
        <v>7800000</v>
      </c>
      <c r="C90" s="8"/>
      <c r="D90" s="14"/>
      <c r="E90" s="14"/>
      <c r="F90" s="18">
        <f>SUM(F91:F96)</f>
        <v>13047.5</v>
      </c>
      <c r="G90" s="33"/>
      <c r="H90" s="23"/>
    </row>
    <row r="91" spans="1:8" ht="21.75" customHeight="1">
      <c r="A91" s="58" t="s">
        <v>25</v>
      </c>
      <c r="B91" s="1">
        <v>7899920</v>
      </c>
      <c r="C91" s="1">
        <v>600</v>
      </c>
      <c r="D91" s="15" t="s">
        <v>66</v>
      </c>
      <c r="E91" s="15" t="s">
        <v>55</v>
      </c>
      <c r="F91" s="19">
        <v>886.4</v>
      </c>
      <c r="G91" s="34"/>
    </row>
    <row r="92" spans="1:8" ht="20.25" customHeight="1">
      <c r="A92" s="59"/>
      <c r="B92" s="28">
        <v>7895144</v>
      </c>
      <c r="C92" s="28">
        <v>600</v>
      </c>
      <c r="D92" s="26" t="s">
        <v>66</v>
      </c>
      <c r="E92" s="26" t="s">
        <v>55</v>
      </c>
      <c r="F92" s="27">
        <v>2</v>
      </c>
      <c r="G92" s="34"/>
    </row>
    <row r="93" spans="1:8" ht="30">
      <c r="A93" s="4" t="s">
        <v>27</v>
      </c>
      <c r="B93" s="1">
        <v>7899921</v>
      </c>
      <c r="C93" s="28">
        <v>200</v>
      </c>
      <c r="D93" s="15" t="s">
        <v>66</v>
      </c>
      <c r="E93" s="15" t="s">
        <v>55</v>
      </c>
      <c r="F93" s="19">
        <v>243.1</v>
      </c>
      <c r="G93" s="34"/>
      <c r="H93" s="25"/>
    </row>
    <row r="94" spans="1:8">
      <c r="A94" s="4" t="s">
        <v>28</v>
      </c>
      <c r="B94" s="1">
        <v>7890059</v>
      </c>
      <c r="C94" s="1">
        <v>600</v>
      </c>
      <c r="D94" s="15" t="s">
        <v>66</v>
      </c>
      <c r="E94" s="15" t="s">
        <v>55</v>
      </c>
      <c r="F94" s="19">
        <v>9987.6</v>
      </c>
      <c r="G94" s="34"/>
    </row>
    <row r="95" spans="1:8" ht="30">
      <c r="A95" s="4" t="s">
        <v>29</v>
      </c>
      <c r="B95" s="1">
        <v>7899922</v>
      </c>
      <c r="C95" s="1">
        <v>600</v>
      </c>
      <c r="D95" s="15" t="s">
        <v>66</v>
      </c>
      <c r="E95" s="15" t="s">
        <v>55</v>
      </c>
      <c r="F95" s="19">
        <v>568.4</v>
      </c>
      <c r="G95" s="34"/>
    </row>
    <row r="96" spans="1:8" ht="60">
      <c r="A96" s="4" t="s">
        <v>26</v>
      </c>
      <c r="B96" s="1">
        <v>7890059</v>
      </c>
      <c r="C96" s="1">
        <v>600</v>
      </c>
      <c r="D96" s="15" t="s">
        <v>65</v>
      </c>
      <c r="E96" s="15" t="s">
        <v>63</v>
      </c>
      <c r="F96" s="19">
        <v>1360</v>
      </c>
      <c r="G96" s="34"/>
    </row>
    <row r="97" spans="1:8" s="6" customFormat="1" ht="29.45" customHeight="1">
      <c r="A97" s="7" t="s">
        <v>35</v>
      </c>
      <c r="B97" s="8">
        <v>7900000</v>
      </c>
      <c r="C97" s="8"/>
      <c r="D97" s="14"/>
      <c r="E97" s="14"/>
      <c r="F97" s="18">
        <f>SUM(F98:F104)</f>
        <v>12847.199999999999</v>
      </c>
      <c r="G97" s="33"/>
      <c r="H97" s="23"/>
    </row>
    <row r="98" spans="1:8" ht="30">
      <c r="A98" s="4" t="s">
        <v>81</v>
      </c>
      <c r="B98" s="1">
        <v>7919999</v>
      </c>
      <c r="C98" s="28">
        <v>600</v>
      </c>
      <c r="D98" s="26" t="s">
        <v>60</v>
      </c>
      <c r="E98" s="26" t="s">
        <v>60</v>
      </c>
      <c r="F98" s="27">
        <v>303.7</v>
      </c>
      <c r="G98" s="34"/>
    </row>
    <row r="99" spans="1:8" ht="28.9" customHeight="1">
      <c r="A99" s="52" t="s">
        <v>82</v>
      </c>
      <c r="B99" s="1">
        <v>7929999</v>
      </c>
      <c r="C99" s="28">
        <v>200</v>
      </c>
      <c r="D99" s="26" t="s">
        <v>67</v>
      </c>
      <c r="E99" s="26" t="s">
        <v>63</v>
      </c>
      <c r="F99" s="27">
        <v>43.8</v>
      </c>
      <c r="G99" s="34"/>
      <c r="H99" s="25"/>
    </row>
    <row r="100" spans="1:8">
      <c r="A100" s="53"/>
      <c r="B100" s="1">
        <v>7929999</v>
      </c>
      <c r="C100" s="28">
        <v>600</v>
      </c>
      <c r="D100" s="26" t="s">
        <v>67</v>
      </c>
      <c r="E100" s="26" t="s">
        <v>63</v>
      </c>
      <c r="F100" s="27">
        <f>113.8-43.8</f>
        <v>70</v>
      </c>
      <c r="G100" s="34"/>
      <c r="H100" s="25"/>
    </row>
    <row r="101" spans="1:8">
      <c r="A101" s="4" t="s">
        <v>37</v>
      </c>
      <c r="B101" s="1">
        <v>7999923</v>
      </c>
      <c r="C101" s="28">
        <v>400</v>
      </c>
      <c r="D101" s="26" t="s">
        <v>67</v>
      </c>
      <c r="E101" s="26" t="s">
        <v>62</v>
      </c>
      <c r="F101" s="27">
        <v>12187</v>
      </c>
      <c r="G101" s="34"/>
    </row>
    <row r="102" spans="1:8">
      <c r="A102" s="4" t="s">
        <v>38</v>
      </c>
      <c r="B102" s="1">
        <v>7999924</v>
      </c>
      <c r="C102" s="1">
        <v>100</v>
      </c>
      <c r="D102" s="15" t="s">
        <v>67</v>
      </c>
      <c r="E102" s="15" t="s">
        <v>62</v>
      </c>
      <c r="F102" s="19">
        <v>213.9</v>
      </c>
      <c r="G102" s="34"/>
    </row>
    <row r="103" spans="1:8" ht="45">
      <c r="A103" s="4" t="s">
        <v>39</v>
      </c>
      <c r="B103" s="1">
        <v>7999925</v>
      </c>
      <c r="C103" s="1">
        <v>600</v>
      </c>
      <c r="D103" s="26" t="s">
        <v>61</v>
      </c>
      <c r="E103" s="26" t="s">
        <v>58</v>
      </c>
      <c r="F103" s="19">
        <v>18.8</v>
      </c>
      <c r="G103" s="34"/>
    </row>
    <row r="104" spans="1:8">
      <c r="A104" s="4" t="s">
        <v>40</v>
      </c>
      <c r="B104" s="1">
        <v>7999926</v>
      </c>
      <c r="C104" s="1">
        <v>200</v>
      </c>
      <c r="D104" s="26" t="s">
        <v>60</v>
      </c>
      <c r="E104" s="26" t="s">
        <v>60</v>
      </c>
      <c r="F104" s="19">
        <v>10</v>
      </c>
      <c r="G104" s="34"/>
    </row>
    <row r="105" spans="1:8" s="6" customFormat="1" ht="29.45" customHeight="1">
      <c r="A105" s="7" t="s">
        <v>53</v>
      </c>
      <c r="B105" s="8">
        <v>9940880</v>
      </c>
      <c r="C105" s="8">
        <v>800</v>
      </c>
      <c r="D105" s="14" t="s">
        <v>55</v>
      </c>
      <c r="E105" s="14" t="s">
        <v>67</v>
      </c>
      <c r="F105" s="18">
        <v>200</v>
      </c>
      <c r="G105" s="46"/>
      <c r="H105" s="23"/>
    </row>
    <row r="106" spans="1:8" s="6" customFormat="1" ht="28.5" customHeight="1">
      <c r="A106" s="7" t="s">
        <v>52</v>
      </c>
      <c r="B106" s="8">
        <v>9500971</v>
      </c>
      <c r="C106" s="8">
        <v>700</v>
      </c>
      <c r="D106" s="14" t="s">
        <v>59</v>
      </c>
      <c r="E106" s="14" t="s">
        <v>55</v>
      </c>
      <c r="F106" s="18">
        <v>43.4</v>
      </c>
      <c r="G106" s="46"/>
      <c r="H106" s="23"/>
    </row>
    <row r="107" spans="1:8" s="23" customFormat="1">
      <c r="D107" s="29"/>
      <c r="E107" s="29"/>
      <c r="F107" s="30"/>
      <c r="G107" s="30"/>
      <c r="H107" s="25"/>
    </row>
    <row r="108" spans="1:8">
      <c r="H108" s="25"/>
    </row>
  </sheetData>
  <autoFilter ref="A9:F106"/>
  <mergeCells count="22">
    <mergeCell ref="A47:A48"/>
    <mergeCell ref="A80:A81"/>
    <mergeCell ref="A70:A71"/>
    <mergeCell ref="A72:A73"/>
    <mergeCell ref="A74:A75"/>
    <mergeCell ref="A60:A61"/>
    <mergeCell ref="A99:A100"/>
    <mergeCell ref="A7:F7"/>
    <mergeCell ref="A3:F3"/>
    <mergeCell ref="A4:F4"/>
    <mergeCell ref="A2:F2"/>
    <mergeCell ref="A78:A79"/>
    <mergeCell ref="A42:A43"/>
    <mergeCell ref="A12:A20"/>
    <mergeCell ref="A38:A39"/>
    <mergeCell ref="A28:A29"/>
    <mergeCell ref="A21:A24"/>
    <mergeCell ref="A34:A37"/>
    <mergeCell ref="A30:A33"/>
    <mergeCell ref="A91:A92"/>
    <mergeCell ref="A85:A87"/>
    <mergeCell ref="A44:A46"/>
  </mergeCells>
  <pageMargins left="0.51181102362204722" right="0.15748031496062992" top="0.51181102362204722" bottom="0.43307086614173229" header="0.31496062992125984" footer="0.31496062992125984"/>
  <pageSetup paperSize="9" scale="95" fitToHeight="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2014-11-13T11:53:25Z</cp:lastPrinted>
  <dcterms:created xsi:type="dcterms:W3CDTF">2014-11-10T14:48:23Z</dcterms:created>
  <dcterms:modified xsi:type="dcterms:W3CDTF">2014-11-13T11:53:33Z</dcterms:modified>
</cp:coreProperties>
</file>